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15" windowWidth="19320" windowHeight="12120" tabRatio="500"/>
  </bookViews>
  <sheets>
    <sheet name="DD6 samples" sheetId="1" r:id="rId1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3" i="1"/>
  <c r="G13"/>
  <c r="G17"/>
  <c r="F17"/>
  <c r="G10"/>
  <c r="F10"/>
  <c r="G6"/>
  <c r="F6"/>
  <c r="F5"/>
  <c r="G2"/>
  <c r="F2"/>
  <c r="E30"/>
  <c r="F30"/>
  <c r="E29"/>
  <c r="F29"/>
  <c r="E27"/>
  <c r="F27"/>
  <c r="E26"/>
  <c r="F26"/>
</calcChain>
</file>

<file path=xl/sharedStrings.xml><?xml version="1.0" encoding="utf-8"?>
<sst xmlns="http://schemas.openxmlformats.org/spreadsheetml/2006/main" count="79" uniqueCount="35">
  <si>
    <t>Sample ID</t>
    <phoneticPr fontId="1" type="noConversion"/>
  </si>
  <si>
    <t>3151-110</t>
    <phoneticPr fontId="1" type="noConversion"/>
  </si>
  <si>
    <t>Fractionation</t>
    <phoneticPr fontId="1" type="noConversion"/>
  </si>
  <si>
    <t>Fine (&lt;65 um)</t>
    <phoneticPr fontId="1" type="noConversion"/>
  </si>
  <si>
    <t>Measurement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</si>
  <si>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</si>
  <si>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</si>
  <si>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</si>
  <si>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Conc. (ug/g)</t>
    <phoneticPr fontId="1" type="noConversion"/>
  </si>
  <si>
    <t>3151-111</t>
    <phoneticPr fontId="1" type="noConversion"/>
  </si>
  <si>
    <t>3151-112</t>
    <phoneticPr fontId="1" type="noConversion"/>
  </si>
  <si>
    <t>Bulk</t>
    <phoneticPr fontId="1" type="noConversion"/>
  </si>
  <si>
    <t>d</t>
    <phoneticPr fontId="1" type="noConversion"/>
  </si>
  <si>
    <t>3151-113</t>
    <phoneticPr fontId="1" type="noConversion"/>
  </si>
  <si>
    <t>3151-114</t>
    <phoneticPr fontId="1" type="noConversion"/>
  </si>
  <si>
    <t>% moisture</t>
    <phoneticPr fontId="1" type="noConversion"/>
  </si>
  <si>
    <t>Coarse*</t>
    <phoneticPr fontId="1" type="noConversion"/>
  </si>
  <si>
    <t>Tare</t>
    <phoneticPr fontId="1" type="noConversion"/>
  </si>
  <si>
    <t>Sample+container</t>
    <phoneticPr fontId="1" type="noConversion"/>
  </si>
  <si>
    <t>Sample</t>
    <phoneticPr fontId="1" type="noConversion"/>
  </si>
  <si>
    <t>% of bulk</t>
    <phoneticPr fontId="1" type="noConversion"/>
  </si>
  <si>
    <t>Fractionation</t>
    <phoneticPr fontId="1" type="noConversion"/>
  </si>
  <si>
    <t>AVE.</t>
    <phoneticPr fontId="1" type="noConversion"/>
  </si>
  <si>
    <t>STD.</t>
    <phoneticPr fontId="1" type="noConversion"/>
  </si>
  <si>
    <t>3151-110 fine</t>
    <phoneticPr fontId="1" type="noConversion"/>
  </si>
  <si>
    <t>3151-110 coarse</t>
    <phoneticPr fontId="1" type="noConversion"/>
  </si>
  <si>
    <t>3151-111 fine</t>
    <phoneticPr fontId="1" type="noConversion"/>
  </si>
  <si>
    <t>3151-111 coarse</t>
    <phoneticPr fontId="1" type="noConversion"/>
  </si>
  <si>
    <t>Client ID</t>
  </si>
  <si>
    <t>PQ1</t>
  </si>
  <si>
    <t>PQ2</t>
  </si>
  <si>
    <t>DD6-1</t>
  </si>
  <si>
    <t>DD6-4</t>
  </si>
  <si>
    <t>DD6-7</t>
  </si>
  <si>
    <t xml:space="preserve">* Coarse fractions in 3151-110 &amp; 3151-111 are predominately large shells.  I didn't grind the shells, but took small amounts of sand for DMA.  </t>
  </si>
</sst>
</file>

<file path=xl/styles.xml><?xml version="1.0" encoding="utf-8"?>
<styleSheet xmlns="http://schemas.openxmlformats.org/spreadsheetml/2006/main">
  <numFmts count="3">
    <numFmt numFmtId="164" formatCode="0.0"/>
    <numFmt numFmtId="166" formatCode="0.0000"/>
    <numFmt numFmtId="167" formatCode="0.000"/>
  </numFmts>
  <fonts count="2">
    <font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  <xf numFmtId="167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125" workbookViewId="0"/>
  </sheetViews>
  <sheetFormatPr defaultColWidth="11" defaultRowHeight="12.75"/>
  <cols>
    <col min="2" max="2" width="13.625" customWidth="1"/>
    <col min="3" max="3" width="14.75" customWidth="1"/>
  </cols>
  <sheetData>
    <row r="1" spans="1:8">
      <c r="A1" t="s">
        <v>28</v>
      </c>
      <c r="B1" t="s">
        <v>0</v>
      </c>
      <c r="C1" t="s">
        <v>2</v>
      </c>
      <c r="D1" t="s">
        <v>4</v>
      </c>
      <c r="E1" t="s">
        <v>8</v>
      </c>
      <c r="F1" t="s">
        <v>22</v>
      </c>
      <c r="G1" t="s">
        <v>23</v>
      </c>
      <c r="H1" t="s">
        <v>15</v>
      </c>
    </row>
    <row r="2" spans="1:8">
      <c r="A2" t="s">
        <v>29</v>
      </c>
      <c r="B2" t="s">
        <v>1</v>
      </c>
      <c r="C2" t="s">
        <v>3</v>
      </c>
      <c r="D2" t="s">
        <v>5</v>
      </c>
      <c r="E2" s="4">
        <v>0.99260000000000004</v>
      </c>
      <c r="F2" s="4">
        <f>AVERAGE(E2:E4)</f>
        <v>1.0372666666666668</v>
      </c>
      <c r="G2" s="4">
        <f>STDEV(E2:E4)</f>
        <v>0.1722984136123529</v>
      </c>
      <c r="H2" s="2">
        <v>48.7</v>
      </c>
    </row>
    <row r="3" spans="1:8">
      <c r="A3" t="s">
        <v>29</v>
      </c>
      <c r="C3" t="s">
        <v>3</v>
      </c>
      <c r="D3" t="s">
        <v>6</v>
      </c>
      <c r="E3" s="4">
        <v>1.2275</v>
      </c>
      <c r="F3" s="4"/>
      <c r="G3" s="4"/>
      <c r="H3" s="2"/>
    </row>
    <row r="4" spans="1:8">
      <c r="A4" t="s">
        <v>29</v>
      </c>
      <c r="C4" t="s">
        <v>3</v>
      </c>
      <c r="D4" t="s">
        <v>7</v>
      </c>
      <c r="E4" s="4">
        <v>0.89170000000000005</v>
      </c>
      <c r="F4" s="4"/>
      <c r="G4" s="4"/>
      <c r="H4" s="2"/>
    </row>
    <row r="5" spans="1:8">
      <c r="A5" t="s">
        <v>29</v>
      </c>
      <c r="C5" t="s">
        <v>16</v>
      </c>
      <c r="E5" s="4">
        <v>0.50270000000000004</v>
      </c>
      <c r="F5" s="4">
        <f>E5</f>
        <v>0.50270000000000004</v>
      </c>
      <c r="G5" s="4"/>
      <c r="H5" s="2"/>
    </row>
    <row r="6" spans="1:8" s="1" customFormat="1">
      <c r="A6" s="1" t="s">
        <v>30</v>
      </c>
      <c r="B6" s="1" t="s">
        <v>9</v>
      </c>
      <c r="C6" s="1" t="s">
        <v>3</v>
      </c>
      <c r="D6" s="1" t="s">
        <v>5</v>
      </c>
      <c r="E6" s="5">
        <v>2.5718000000000001</v>
      </c>
      <c r="F6" s="5">
        <f>AVERAGE(E6:E8)</f>
        <v>2.3207</v>
      </c>
      <c r="G6" s="5">
        <f>STDEV(E6:E8)</f>
        <v>0.21843724499270287</v>
      </c>
      <c r="H6" s="3">
        <v>36.299999999999997</v>
      </c>
    </row>
    <row r="7" spans="1:8" s="1" customFormat="1">
      <c r="A7" s="1" t="s">
        <v>30</v>
      </c>
      <c r="C7" s="1" t="s">
        <v>3</v>
      </c>
      <c r="D7" s="1" t="s">
        <v>6</v>
      </c>
      <c r="E7" s="5">
        <v>2.2158000000000002</v>
      </c>
      <c r="F7" s="5"/>
      <c r="G7" s="5"/>
      <c r="H7" s="3"/>
    </row>
    <row r="8" spans="1:8" s="1" customFormat="1">
      <c r="A8" s="1" t="s">
        <v>30</v>
      </c>
      <c r="C8" s="1" t="s">
        <v>3</v>
      </c>
      <c r="D8" s="1" t="s">
        <v>7</v>
      </c>
      <c r="E8" s="5">
        <v>2.1745000000000001</v>
      </c>
      <c r="F8" s="5"/>
      <c r="G8" s="5"/>
      <c r="H8" s="3"/>
    </row>
    <row r="9" spans="1:8" s="1" customFormat="1">
      <c r="A9" s="1" t="s">
        <v>30</v>
      </c>
      <c r="C9" s="1" t="s">
        <v>16</v>
      </c>
      <c r="E9" s="5">
        <v>2.7968999999999999</v>
      </c>
      <c r="F9" s="5"/>
      <c r="G9" s="5"/>
      <c r="H9" s="3"/>
    </row>
    <row r="10" spans="1:8">
      <c r="A10" t="s">
        <v>31</v>
      </c>
      <c r="B10" t="s">
        <v>10</v>
      </c>
      <c r="C10" t="s">
        <v>11</v>
      </c>
      <c r="D10" t="s">
        <v>5</v>
      </c>
      <c r="E10" s="4">
        <v>0.373</v>
      </c>
      <c r="F10" s="4">
        <f>AVERAGE(E10:E12)</f>
        <v>0.37496666666666667</v>
      </c>
      <c r="G10" s="4">
        <f>STDEV(E10:E12)</f>
        <v>5.3294777730405578E-3</v>
      </c>
      <c r="H10" s="2">
        <v>90</v>
      </c>
    </row>
    <row r="11" spans="1:8">
      <c r="A11" t="s">
        <v>31</v>
      </c>
      <c r="C11" t="s">
        <v>11</v>
      </c>
      <c r="D11" t="s">
        <v>6</v>
      </c>
      <c r="E11" s="4">
        <v>0.37090000000000001</v>
      </c>
      <c r="F11" s="4"/>
      <c r="G11" s="4"/>
      <c r="H11" s="2"/>
    </row>
    <row r="12" spans="1:8">
      <c r="A12" t="s">
        <v>31</v>
      </c>
      <c r="C12" t="s">
        <v>11</v>
      </c>
      <c r="D12" t="s">
        <v>7</v>
      </c>
      <c r="E12" s="4">
        <v>0.38100000000000001</v>
      </c>
      <c r="F12" s="4"/>
      <c r="G12" s="4"/>
      <c r="H12" s="2"/>
    </row>
    <row r="13" spans="1:8" s="1" customFormat="1">
      <c r="A13" s="1" t="s">
        <v>32</v>
      </c>
      <c r="B13" s="1" t="s">
        <v>13</v>
      </c>
      <c r="C13" s="1" t="s">
        <v>11</v>
      </c>
      <c r="D13" s="1" t="s">
        <v>5</v>
      </c>
      <c r="E13" s="5">
        <v>0.37909999999999999</v>
      </c>
      <c r="F13" s="5">
        <f>AVERAGE(E13:E16)</f>
        <v>0.41814999999999997</v>
      </c>
      <c r="G13" s="5">
        <f>STDEV(E13:E16)</f>
        <v>5.7694858234219826E-2</v>
      </c>
      <c r="H13" s="3">
        <v>91.4</v>
      </c>
    </row>
    <row r="14" spans="1:8" s="1" customFormat="1">
      <c r="A14" s="1" t="s">
        <v>32</v>
      </c>
      <c r="C14" s="1" t="s">
        <v>11</v>
      </c>
      <c r="D14" s="1" t="s">
        <v>6</v>
      </c>
      <c r="E14" s="5">
        <v>0.50339999999999996</v>
      </c>
      <c r="F14" s="5"/>
      <c r="G14" s="5"/>
      <c r="H14" s="3"/>
    </row>
    <row r="15" spans="1:8" s="1" customFormat="1">
      <c r="A15" s="1" t="s">
        <v>32</v>
      </c>
      <c r="C15" s="1" t="s">
        <v>11</v>
      </c>
      <c r="D15" s="1" t="s">
        <v>7</v>
      </c>
      <c r="E15" s="5">
        <v>0.40300000000000002</v>
      </c>
      <c r="F15" s="5"/>
      <c r="G15" s="5"/>
      <c r="H15" s="3"/>
    </row>
    <row r="16" spans="1:8" s="1" customFormat="1">
      <c r="A16" s="1" t="s">
        <v>32</v>
      </c>
      <c r="C16" s="1" t="s">
        <v>11</v>
      </c>
      <c r="D16" s="1" t="s">
        <v>12</v>
      </c>
      <c r="E16" s="5">
        <v>0.3871</v>
      </c>
      <c r="F16" s="5"/>
      <c r="G16" s="5"/>
      <c r="H16" s="3"/>
    </row>
    <row r="17" spans="1:8">
      <c r="A17" t="s">
        <v>33</v>
      </c>
      <c r="B17" t="s">
        <v>14</v>
      </c>
      <c r="C17" t="s">
        <v>11</v>
      </c>
      <c r="D17" t="s">
        <v>5</v>
      </c>
      <c r="E17" s="4">
        <v>0.43380000000000002</v>
      </c>
      <c r="F17" s="4">
        <f>AVERAGE(E17:E19)</f>
        <v>0.42986666666666667</v>
      </c>
      <c r="G17" s="4">
        <f>STDEV(E17:E19)</f>
        <v>1.0092241244309094E-2</v>
      </c>
      <c r="H17" s="2">
        <v>90.5</v>
      </c>
    </row>
    <row r="18" spans="1:8">
      <c r="A18" t="s">
        <v>33</v>
      </c>
      <c r="C18" t="s">
        <v>11</v>
      </c>
      <c r="D18" t="s">
        <v>6</v>
      </c>
      <c r="E18" s="4">
        <v>0.41839999999999999</v>
      </c>
      <c r="F18" s="4"/>
      <c r="G18" s="4"/>
    </row>
    <row r="19" spans="1:8">
      <c r="A19" t="s">
        <v>33</v>
      </c>
      <c r="C19" t="s">
        <v>11</v>
      </c>
      <c r="D19" t="s">
        <v>7</v>
      </c>
      <c r="E19" s="4">
        <v>0.43740000000000001</v>
      </c>
      <c r="F19" s="4"/>
      <c r="G19" s="4"/>
    </row>
    <row r="21" spans="1:8">
      <c r="A21" t="s">
        <v>34</v>
      </c>
    </row>
    <row r="24" spans="1:8">
      <c r="B24" s="7" t="s">
        <v>21</v>
      </c>
    </row>
    <row r="25" spans="1:8">
      <c r="C25" t="s">
        <v>17</v>
      </c>
      <c r="D25" t="s">
        <v>18</v>
      </c>
      <c r="E25" t="s">
        <v>19</v>
      </c>
      <c r="F25" t="s">
        <v>20</v>
      </c>
    </row>
    <row r="26" spans="1:8">
      <c r="A26" t="s">
        <v>29</v>
      </c>
      <c r="B26" t="s">
        <v>24</v>
      </c>
      <c r="C26">
        <v>15.824999999999999</v>
      </c>
      <c r="D26">
        <v>20.978000000000002</v>
      </c>
      <c r="E26">
        <f>D26-C26</f>
        <v>5.1530000000000022</v>
      </c>
      <c r="F26" s="6">
        <f>E26*100/19.241</f>
        <v>26.781352320565468</v>
      </c>
    </row>
    <row r="27" spans="1:8">
      <c r="A27" t="s">
        <v>29</v>
      </c>
      <c r="B27" t="s">
        <v>25</v>
      </c>
      <c r="C27">
        <v>15.791</v>
      </c>
      <c r="D27">
        <v>29.698</v>
      </c>
      <c r="E27">
        <f>D27-C27</f>
        <v>13.907</v>
      </c>
      <c r="F27" s="6">
        <f>E27*100/19.241</f>
        <v>72.277948131594002</v>
      </c>
    </row>
    <row r="28" spans="1:8">
      <c r="F28" s="6"/>
    </row>
    <row r="29" spans="1:8">
      <c r="A29" s="1" t="s">
        <v>30</v>
      </c>
      <c r="B29" t="s">
        <v>26</v>
      </c>
      <c r="C29">
        <v>15.817</v>
      </c>
      <c r="D29">
        <v>18.233000000000001</v>
      </c>
      <c r="E29">
        <f>D29-C29</f>
        <v>2.4160000000000004</v>
      </c>
      <c r="F29" s="6">
        <f>E29*100/24.882</f>
        <v>9.7098303994855719</v>
      </c>
    </row>
    <row r="30" spans="1:8">
      <c r="A30" s="1" t="s">
        <v>30</v>
      </c>
      <c r="B30" t="s">
        <v>27</v>
      </c>
      <c r="C30">
        <v>15.821999999999999</v>
      </c>
      <c r="D30">
        <v>38.149000000000001</v>
      </c>
      <c r="E30">
        <f>D30-C30</f>
        <v>22.327000000000002</v>
      </c>
      <c r="F30" s="6">
        <f>E30*100/24.882</f>
        <v>89.73153283498111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DD6 samples</vt:lpstr>
    </vt:vector>
  </TitlesOfParts>
  <Company>Pacific Northwest National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Li-Jung Kuo</dc:creator>
  <cp:lastModifiedBy>Jill Brandenberger</cp:lastModifiedBy>
  <dcterms:created xsi:type="dcterms:W3CDTF">2011-02-02T02:53:25Z</dcterms:created>
  <dcterms:modified xsi:type="dcterms:W3CDTF">2011-02-02T04:57:23Z</dcterms:modified>
</cp:coreProperties>
</file>